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612\Desktop\"/>
    </mc:Choice>
  </mc:AlternateContent>
  <xr:revisionPtr revIDLastSave="0" documentId="13_ncr:1_{8A54FD22-BAA1-4EBC-B62A-69C50DA9E6F3}" xr6:coauthVersionLast="47" xr6:coauthVersionMax="47" xr10:uidLastSave="{00000000-0000-0000-0000-000000000000}"/>
  <bookViews>
    <workbookView xWindow="-28800" yWindow="1095" windowWidth="26955" windowHeight="14385" xr2:uid="{810C5C14-D865-4E86-AF9F-F7DE94B205E7}"/>
  </bookViews>
  <sheets>
    <sheet name="QTH_Berechnung" sheetId="1" r:id="rId1"/>
  </sheets>
  <definedNames>
    <definedName name="HomeE">QTH_Berechnung!$H$2</definedName>
    <definedName name="HomeN">QTH_Berechnung!$I$2</definedName>
    <definedName name="Radius">QTH_Berechnung!$J$2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2" i="1"/>
  <c r="H2" i="1"/>
  <c r="J19" i="1" l="1"/>
  <c r="J17" i="1"/>
  <c r="J16" i="1"/>
  <c r="J20" i="1"/>
  <c r="J18" i="1"/>
  <c r="J6" i="1"/>
  <c r="J7" i="1"/>
  <c r="J8" i="1"/>
  <c r="J9" i="1"/>
  <c r="J10" i="1"/>
  <c r="J11" i="1"/>
  <c r="J12" i="1"/>
  <c r="J13" i="1"/>
  <c r="J14" i="1"/>
  <c r="J15" i="1"/>
  <c r="J25" i="1" l="1"/>
</calcChain>
</file>

<file path=xl/sharedStrings.xml><?xml version="1.0" encoding="utf-8"?>
<sst xmlns="http://schemas.openxmlformats.org/spreadsheetml/2006/main" count="38" uniqueCount="20">
  <si>
    <t>Call</t>
  </si>
  <si>
    <t>QTH</t>
  </si>
  <si>
    <t>E/-W</t>
  </si>
  <si>
    <t>N/-S</t>
  </si>
  <si>
    <t>Erdradius</t>
  </si>
  <si>
    <t>IN52PE</t>
  </si>
  <si>
    <t>SAT</t>
  </si>
  <si>
    <t>DATE</t>
  </si>
  <si>
    <t>TIME</t>
  </si>
  <si>
    <t>MODE</t>
  </si>
  <si>
    <t>Distancia</t>
  </si>
  <si>
    <t>AM1SAT</t>
  </si>
  <si>
    <t>TOTAL</t>
  </si>
  <si>
    <t>IN73CJ</t>
  </si>
  <si>
    <t>Tool Created by DJ1DZ - Waldemar</t>
  </si>
  <si>
    <t>https://dj1dz.darc.de</t>
  </si>
  <si>
    <t>IN51PE</t>
  </si>
  <si>
    <t>Category</t>
  </si>
  <si>
    <t>Portable / Fix (Deleted that doesn't apply)</t>
  </si>
  <si>
    <t>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</si>
</sst>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0.0000&quot;°&quot;"/>
    <numFmt numFmtId="166" formatCode="#,###\ &quot;km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3" borderId="1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0" fontId="3" fillId="0" borderId="0" xfId="2" applyAlignment="1">
      <alignment horizontal="center"/>
    </xf>
    <xf numFmtId="0" fontId="0" fillId="0" borderId="16" xfId="0" applyBorder="1"/>
    <xf numFmtId="165" fontId="0" fillId="0" borderId="16" xfId="0" applyNumberFormat="1" applyBorder="1" applyAlignment="1">
      <alignment horizontal="right"/>
    </xf>
    <xf numFmtId="166" fontId="0" fillId="3" borderId="17" xfId="0" applyNumberFormat="1" applyFill="1" applyBorder="1" applyAlignment="1">
      <alignment horizontal="right"/>
    </xf>
    <xf numFmtId="166" fontId="0" fillId="3" borderId="18" xfId="0" applyNumberFormat="1" applyFill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6" fontId="0" fillId="0" borderId="15" xfId="0" applyNumberFormat="1" applyBorder="1" applyAlignment="1">
      <alignment horizontal="right"/>
    </xf>
    <xf numFmtId="165" fontId="0" fillId="3" borderId="15" xfId="0" applyNumberFormat="1" applyFill="1" applyBorder="1" applyAlignment="1">
      <alignment horizontal="right"/>
    </xf>
    <xf numFmtId="166" fontId="0" fillId="3" borderId="15" xfId="0" applyNumberFormat="1" applyFill="1" applyBorder="1" applyAlignment="1">
      <alignment horizontal="right"/>
    </xf>
    <xf numFmtId="166" fontId="0" fillId="0" borderId="20" xfId="0" applyNumberFormat="1" applyBorder="1" applyAlignment="1">
      <alignment horizontal="right"/>
    </xf>
    <xf numFmtId="166" fontId="0" fillId="3" borderId="20" xfId="0" applyNumberFormat="1" applyFill="1" applyBorder="1" applyAlignment="1">
      <alignment horizontal="right"/>
    </xf>
    <xf numFmtId="165" fontId="0" fillId="5" borderId="7" xfId="0" applyNumberFormat="1" applyFill="1" applyBorder="1" applyAlignment="1">
      <alignment horizontal="right"/>
    </xf>
    <xf numFmtId="166" fontId="0" fillId="5" borderId="8" xfId="0" applyNumberFormat="1" applyFill="1" applyBorder="1" applyAlignment="1">
      <alignment horizontal="center"/>
    </xf>
    <xf numFmtId="166" fontId="0" fillId="5" borderId="2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4" fontId="2" fillId="4" borderId="13" xfId="1" applyFont="1" applyFill="1" applyBorder="1" applyAlignment="1">
      <alignment horizontal="center"/>
    </xf>
    <xf numFmtId="44" fontId="2" fillId="4" borderId="14" xfId="1" applyFont="1" applyFill="1" applyBorder="1" applyAlignment="1">
      <alignment horizontal="center"/>
    </xf>
    <xf numFmtId="164" fontId="0" fillId="3" borderId="8" xfId="0" applyNumberFormat="1" applyFill="1" applyBorder="1" applyAlignment="1" applyProtection="1">
      <alignment horizontal="center"/>
      <protection hidden="1"/>
    </xf>
    <xf numFmtId="164" fontId="0" fillId="3" borderId="22" xfId="0" applyNumberFormat="1" applyFill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j1dz.dar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7245-A9BE-48F2-95A3-315CF644663F}">
  <dimension ref="A1:K30"/>
  <sheetViews>
    <sheetView tabSelected="1" workbookViewId="0">
      <selection activeCell="B3" sqref="B3"/>
    </sheetView>
  </sheetViews>
  <sheetFormatPr baseColWidth="10" defaultRowHeight="15" x14ac:dyDescent="0.25"/>
  <sheetData>
    <row r="1" spans="1:11" x14ac:dyDescent="0.25">
      <c r="B1" s="26" t="s">
        <v>0</v>
      </c>
      <c r="C1" s="26" t="s">
        <v>1</v>
      </c>
      <c r="D1" s="27" t="s">
        <v>17</v>
      </c>
      <c r="E1" s="28"/>
      <c r="F1" s="28"/>
      <c r="G1" s="29"/>
      <c r="H1" s="30" t="s">
        <v>2</v>
      </c>
      <c r="I1" s="31" t="s">
        <v>3</v>
      </c>
      <c r="J1" s="27" t="s">
        <v>4</v>
      </c>
      <c r="K1" s="32"/>
    </row>
    <row r="2" spans="1:11" ht="15.75" thickBot="1" x14ac:dyDescent="0.3">
      <c r="B2" s="48" t="s">
        <v>19</v>
      </c>
      <c r="C2" s="49" t="s">
        <v>13</v>
      </c>
      <c r="D2" s="50" t="s">
        <v>18</v>
      </c>
      <c r="E2" s="51"/>
      <c r="F2" s="51"/>
      <c r="G2" s="52"/>
      <c r="H2" s="2">
        <f>ROUNDDOWN(((CODE(MID(C2,1,1))-65)*360/18-180)+((CODE(MID(C2,3,1))-48)*2)+((CODE(MID(C2,5,1))-65+0.5)*2/24),4)</f>
        <v>-5.7915999999999999</v>
      </c>
      <c r="I2" s="1">
        <f>ROUND(((CODE(MID(C2,2,1))-65)*180/18-90)+((CODE(MID(C2,4,1))-48)*1)+((CODE(MID(C2,6,1))-65+0.5)*1/24),4)</f>
        <v>43.395800000000001</v>
      </c>
      <c r="J2" s="39">
        <v>6371000.7850000001</v>
      </c>
      <c r="K2" s="40"/>
    </row>
    <row r="3" spans="1:11" ht="15.75" thickBot="1" x14ac:dyDescent="0.3">
      <c r="H3" s="3"/>
      <c r="I3" s="4"/>
    </row>
    <row r="4" spans="1:11" ht="16.5" thickTop="1" thickBot="1" x14ac:dyDescent="0.3">
      <c r="B4" s="33" t="s">
        <v>0</v>
      </c>
      <c r="C4" s="34" t="s">
        <v>1</v>
      </c>
      <c r="D4" s="34" t="s">
        <v>6</v>
      </c>
      <c r="E4" s="34" t="s">
        <v>7</v>
      </c>
      <c r="F4" s="34" t="s">
        <v>8</v>
      </c>
      <c r="G4" s="34" t="s">
        <v>9</v>
      </c>
      <c r="H4" s="35" t="s">
        <v>2</v>
      </c>
      <c r="I4" s="36" t="s">
        <v>3</v>
      </c>
      <c r="J4" s="37" t="s">
        <v>10</v>
      </c>
      <c r="K4" s="38"/>
    </row>
    <row r="5" spans="1:11" x14ac:dyDescent="0.25">
      <c r="B5" s="7"/>
      <c r="C5" s="12"/>
      <c r="D5" s="12"/>
      <c r="E5" s="12"/>
      <c r="F5" s="12"/>
      <c r="G5" s="12"/>
      <c r="H5" s="13"/>
      <c r="I5" s="13"/>
      <c r="J5" s="14"/>
      <c r="K5" s="15"/>
    </row>
    <row r="6" spans="1:11" x14ac:dyDescent="0.25">
      <c r="A6" s="8">
        <v>1</v>
      </c>
      <c r="B6" s="41"/>
      <c r="C6" s="42" t="s">
        <v>16</v>
      </c>
      <c r="D6" s="42"/>
      <c r="E6" s="42"/>
      <c r="F6" s="42"/>
      <c r="G6" s="42"/>
      <c r="H6" s="16">
        <f t="shared" ref="H6:H15" si="0">+((CODE(MID(C6,1,1))-65)*360/18-180)+((CODE(MID(C6,3,1))-48)*2)+((CODE(MID(C6,5,1))-65+0.5)*2/24)</f>
        <v>-8.7083333333333339</v>
      </c>
      <c r="I6" s="16">
        <f t="shared" ref="I6:I15" si="1">+((CODE(MID(C6,2,1))-65)*180/18-90)+((CODE(MID(C6,4,1))-48)*1)+((CODE(MID(C6,6,1))-65+0.5)*1/24)</f>
        <v>41.1875</v>
      </c>
      <c r="J6" s="17">
        <f t="shared" ref="J6:J15" si="2">Radius/1000*2*PI()/360*ASIN(SQRT(SQRT((SIN(RADIANS(HomeN))*Radius/TAN(RADIANS(HomeN)))^2+(SIN(RADIANS(I6))*Radius/TAN(RADIANS(I6)))^2-(2*(SIN(RADIANS(HomeN))*Radius/TAN(RADIANS(HomeN)))*SIN(RADIANS(I6))*Radius/TAN(RADIANS(I6))*COS(RADIANS(ABS(HomeE-H6)))))^2+((SIN(RADIANS(I6))*Radius)-SIN(RADIANS(HomeN))*Radius)^2)/2/Radius)*180/PI()*2</f>
        <v>343.25452977183181</v>
      </c>
      <c r="K6" s="20"/>
    </row>
    <row r="7" spans="1:11" x14ac:dyDescent="0.25">
      <c r="A7" s="8">
        <v>2</v>
      </c>
      <c r="B7" s="43"/>
      <c r="C7" s="44" t="s">
        <v>5</v>
      </c>
      <c r="D7" s="44"/>
      <c r="E7" s="44"/>
      <c r="F7" s="44"/>
      <c r="G7" s="44"/>
      <c r="H7" s="18">
        <f t="shared" si="0"/>
        <v>-8.7083333333333339</v>
      </c>
      <c r="I7" s="16">
        <f t="shared" si="1"/>
        <v>42.1875</v>
      </c>
      <c r="J7" s="19">
        <f t="shared" ref="J7:J9" si="3">Radius/1000*2*PI()/360*ASIN(SQRT(SQRT((SIN(RADIANS(HomeN))*Radius/TAN(RADIANS(HomeN)))^2+(SIN(RADIANS(I7))*Radius/TAN(RADIANS(I7)))^2-(2*(SIN(RADIANS(HomeN))*Radius/TAN(RADIANS(HomeN)))*SIN(RADIANS(I7))*Radius/TAN(RADIANS(I7))*COS(RADIANS(ABS(HomeE-H7)))))^2+((SIN(RADIANS(I7))*Radius)-SIN(RADIANS(HomeN))*Radius)^2)/2/Radius)*180/PI()*2</f>
        <v>273.2810143444874</v>
      </c>
      <c r="K7" s="21"/>
    </row>
    <row r="8" spans="1:11" x14ac:dyDescent="0.25">
      <c r="A8" s="8">
        <v>3</v>
      </c>
      <c r="B8" s="41"/>
      <c r="C8" s="42" t="s">
        <v>5</v>
      </c>
      <c r="D8" s="42"/>
      <c r="E8" s="42"/>
      <c r="F8" s="42"/>
      <c r="G8" s="42"/>
      <c r="H8" s="16">
        <f t="shared" si="0"/>
        <v>-8.7083333333333339</v>
      </c>
      <c r="I8" s="16">
        <f t="shared" si="1"/>
        <v>42.1875</v>
      </c>
      <c r="J8" s="17">
        <f t="shared" si="3"/>
        <v>273.2810143444874</v>
      </c>
      <c r="K8" s="20"/>
    </row>
    <row r="9" spans="1:11" x14ac:dyDescent="0.25">
      <c r="A9" s="8">
        <v>4</v>
      </c>
      <c r="B9" s="43"/>
      <c r="C9" s="44" t="s">
        <v>5</v>
      </c>
      <c r="D9" s="44"/>
      <c r="E9" s="44"/>
      <c r="F9" s="44"/>
      <c r="G9" s="44"/>
      <c r="H9" s="18">
        <f t="shared" si="0"/>
        <v>-8.7083333333333339</v>
      </c>
      <c r="I9" s="18">
        <f t="shared" si="1"/>
        <v>42.1875</v>
      </c>
      <c r="J9" s="19">
        <f t="shared" si="3"/>
        <v>273.2810143444874</v>
      </c>
      <c r="K9" s="21"/>
    </row>
    <row r="10" spans="1:11" x14ac:dyDescent="0.25">
      <c r="A10" s="8">
        <v>5</v>
      </c>
      <c r="B10" s="41"/>
      <c r="C10" s="42" t="s">
        <v>5</v>
      </c>
      <c r="D10" s="42"/>
      <c r="E10" s="42"/>
      <c r="F10" s="42"/>
      <c r="G10" s="42"/>
      <c r="H10" s="16">
        <f t="shared" si="0"/>
        <v>-8.7083333333333339</v>
      </c>
      <c r="I10" s="16">
        <f t="shared" si="1"/>
        <v>42.1875</v>
      </c>
      <c r="J10" s="17">
        <f t="shared" si="2"/>
        <v>273.2810143444874</v>
      </c>
      <c r="K10" s="20"/>
    </row>
    <row r="11" spans="1:11" x14ac:dyDescent="0.25">
      <c r="A11" s="8">
        <v>6</v>
      </c>
      <c r="B11" s="43"/>
      <c r="C11" s="44" t="s">
        <v>5</v>
      </c>
      <c r="D11" s="44"/>
      <c r="E11" s="44"/>
      <c r="F11" s="44"/>
      <c r="G11" s="44"/>
      <c r="H11" s="18">
        <f t="shared" si="0"/>
        <v>-8.7083333333333339</v>
      </c>
      <c r="I11" s="18">
        <f t="shared" si="1"/>
        <v>42.1875</v>
      </c>
      <c r="J11" s="19">
        <f t="shared" si="2"/>
        <v>273.2810143444874</v>
      </c>
      <c r="K11" s="21"/>
    </row>
    <row r="12" spans="1:11" x14ac:dyDescent="0.25">
      <c r="A12" s="8">
        <v>7</v>
      </c>
      <c r="B12" s="41"/>
      <c r="C12" s="42" t="s">
        <v>5</v>
      </c>
      <c r="D12" s="42"/>
      <c r="E12" s="42"/>
      <c r="F12" s="42"/>
      <c r="G12" s="42"/>
      <c r="H12" s="16">
        <f t="shared" si="0"/>
        <v>-8.7083333333333339</v>
      </c>
      <c r="I12" s="16">
        <f t="shared" si="1"/>
        <v>42.1875</v>
      </c>
      <c r="J12" s="17">
        <f t="shared" si="2"/>
        <v>273.2810143444874</v>
      </c>
      <c r="K12" s="20"/>
    </row>
    <row r="13" spans="1:11" x14ac:dyDescent="0.25">
      <c r="A13" s="8">
        <v>8</v>
      </c>
      <c r="B13" s="43"/>
      <c r="C13" s="44" t="s">
        <v>5</v>
      </c>
      <c r="D13" s="44"/>
      <c r="E13" s="44"/>
      <c r="F13" s="44"/>
      <c r="G13" s="44"/>
      <c r="H13" s="18">
        <f t="shared" si="0"/>
        <v>-8.7083333333333339</v>
      </c>
      <c r="I13" s="18">
        <f t="shared" si="1"/>
        <v>42.1875</v>
      </c>
      <c r="J13" s="19">
        <f t="shared" si="2"/>
        <v>273.2810143444874</v>
      </c>
      <c r="K13" s="21"/>
    </row>
    <row r="14" spans="1:11" x14ac:dyDescent="0.25">
      <c r="A14" s="8">
        <v>9</v>
      </c>
      <c r="B14" s="41"/>
      <c r="C14" s="42" t="s">
        <v>5</v>
      </c>
      <c r="D14" s="42"/>
      <c r="E14" s="42"/>
      <c r="F14" s="42"/>
      <c r="G14" s="42"/>
      <c r="H14" s="16">
        <f t="shared" si="0"/>
        <v>-8.7083333333333339</v>
      </c>
      <c r="I14" s="16">
        <f t="shared" si="1"/>
        <v>42.1875</v>
      </c>
      <c r="J14" s="17">
        <f t="shared" si="2"/>
        <v>273.2810143444874</v>
      </c>
      <c r="K14" s="20"/>
    </row>
    <row r="15" spans="1:11" x14ac:dyDescent="0.25">
      <c r="A15" s="8">
        <v>10</v>
      </c>
      <c r="B15" s="43"/>
      <c r="C15" s="44" t="s">
        <v>5</v>
      </c>
      <c r="D15" s="44"/>
      <c r="E15" s="44"/>
      <c r="F15" s="44"/>
      <c r="G15" s="44"/>
      <c r="H15" s="18">
        <f t="shared" si="0"/>
        <v>-8.7083333333333339</v>
      </c>
      <c r="I15" s="18">
        <f t="shared" si="1"/>
        <v>42.1875</v>
      </c>
      <c r="J15" s="19">
        <f t="shared" si="2"/>
        <v>273.2810143444874</v>
      </c>
      <c r="K15" s="21"/>
    </row>
    <row r="16" spans="1:11" x14ac:dyDescent="0.25">
      <c r="A16" s="8">
        <v>11</v>
      </c>
      <c r="B16" s="41"/>
      <c r="C16" s="42" t="s">
        <v>5</v>
      </c>
      <c r="D16" s="42"/>
      <c r="E16" s="42"/>
      <c r="F16" s="42"/>
      <c r="G16" s="42"/>
      <c r="H16" s="16">
        <f t="shared" ref="H16:H20" si="4">+((CODE(MID(C16,1,1))-65)*360/18-180)+((CODE(MID(C16,3,1))-48)*2)+((CODE(MID(C16,5,1))-65+0.5)*2/24)</f>
        <v>-8.7083333333333339</v>
      </c>
      <c r="I16" s="16">
        <f t="shared" ref="I16:I20" si="5">+((CODE(MID(C16,2,1))-65)*180/18-90)+((CODE(MID(C16,4,1))-48)*1)+((CODE(MID(C16,6,1))-65+0.5)*1/24)</f>
        <v>42.1875</v>
      </c>
      <c r="J16" s="17">
        <f t="shared" ref="J16:J20" si="6">Radius/1000*2*PI()/360*ASIN(SQRT(SQRT((SIN(RADIANS(HomeN))*Radius/TAN(RADIANS(HomeN)))^2+(SIN(RADIANS(I16))*Radius/TAN(RADIANS(I16)))^2-(2*(SIN(RADIANS(HomeN))*Radius/TAN(RADIANS(HomeN)))*SIN(RADIANS(I16))*Radius/TAN(RADIANS(I16))*COS(RADIANS(ABS(HomeE-H16)))))^2+((SIN(RADIANS(I16))*Radius)-SIN(RADIANS(HomeN))*Radius)^2)/2/Radius)*180/PI()*2</f>
        <v>273.2810143444874</v>
      </c>
      <c r="K16" s="20"/>
    </row>
    <row r="17" spans="1:11" x14ac:dyDescent="0.25">
      <c r="A17" s="8">
        <v>12</v>
      </c>
      <c r="B17" s="43"/>
      <c r="C17" s="44" t="s">
        <v>5</v>
      </c>
      <c r="D17" s="44"/>
      <c r="E17" s="44"/>
      <c r="F17" s="44"/>
      <c r="G17" s="44"/>
      <c r="H17" s="18">
        <f t="shared" si="4"/>
        <v>-8.7083333333333339</v>
      </c>
      <c r="I17" s="18">
        <f t="shared" si="5"/>
        <v>42.1875</v>
      </c>
      <c r="J17" s="19">
        <f t="shared" si="6"/>
        <v>273.2810143444874</v>
      </c>
      <c r="K17" s="21"/>
    </row>
    <row r="18" spans="1:11" x14ac:dyDescent="0.25">
      <c r="A18" s="8">
        <v>13</v>
      </c>
      <c r="B18" s="41"/>
      <c r="C18" s="42" t="s">
        <v>5</v>
      </c>
      <c r="D18" s="42"/>
      <c r="E18" s="42"/>
      <c r="F18" s="42"/>
      <c r="G18" s="42"/>
      <c r="H18" s="16">
        <f t="shared" si="4"/>
        <v>-8.7083333333333339</v>
      </c>
      <c r="I18" s="16">
        <f t="shared" si="5"/>
        <v>42.1875</v>
      </c>
      <c r="J18" s="17">
        <f t="shared" si="6"/>
        <v>273.2810143444874</v>
      </c>
      <c r="K18" s="20"/>
    </row>
    <row r="19" spans="1:11" x14ac:dyDescent="0.25">
      <c r="A19" s="8">
        <v>14</v>
      </c>
      <c r="B19" s="43"/>
      <c r="C19" s="44" t="s">
        <v>5</v>
      </c>
      <c r="D19" s="44"/>
      <c r="E19" s="44"/>
      <c r="F19" s="44"/>
      <c r="G19" s="44"/>
      <c r="H19" s="18">
        <f t="shared" si="4"/>
        <v>-8.7083333333333339</v>
      </c>
      <c r="I19" s="18">
        <f t="shared" si="5"/>
        <v>42.1875</v>
      </c>
      <c r="J19" s="19">
        <f t="shared" si="6"/>
        <v>273.2810143444874</v>
      </c>
      <c r="K19" s="21"/>
    </row>
    <row r="20" spans="1:11" x14ac:dyDescent="0.25">
      <c r="A20" s="8">
        <v>15</v>
      </c>
      <c r="B20" s="41"/>
      <c r="C20" s="42" t="s">
        <v>5</v>
      </c>
      <c r="D20" s="42"/>
      <c r="E20" s="42"/>
      <c r="F20" s="42"/>
      <c r="G20" s="42"/>
      <c r="H20" s="16">
        <f t="shared" si="4"/>
        <v>-8.7083333333333339</v>
      </c>
      <c r="I20" s="16">
        <f t="shared" si="5"/>
        <v>42.1875</v>
      </c>
      <c r="J20" s="17">
        <f t="shared" si="6"/>
        <v>273.2810143444874</v>
      </c>
      <c r="K20" s="20"/>
    </row>
    <row r="21" spans="1:11" x14ac:dyDescent="0.25">
      <c r="A21" s="8"/>
      <c r="B21" s="43"/>
      <c r="C21" s="44"/>
      <c r="D21" s="44"/>
      <c r="E21" s="44"/>
      <c r="F21" s="44"/>
      <c r="G21" s="44"/>
      <c r="H21" s="18"/>
      <c r="I21" s="18"/>
      <c r="J21" s="19"/>
      <c r="K21" s="21"/>
    </row>
    <row r="22" spans="1:11" x14ac:dyDescent="0.25">
      <c r="A22" s="8"/>
      <c r="B22" s="41" t="s">
        <v>11</v>
      </c>
      <c r="C22" s="45"/>
      <c r="D22" s="42"/>
      <c r="E22" s="42"/>
      <c r="F22" s="42"/>
      <c r="G22" s="42"/>
      <c r="H22" s="16"/>
      <c r="I22" s="16"/>
      <c r="J22" s="17"/>
      <c r="K22" s="20"/>
    </row>
    <row r="23" spans="1:11" ht="15.75" thickBot="1" x14ac:dyDescent="0.3">
      <c r="A23" s="8"/>
      <c r="B23" s="46" t="s">
        <v>11</v>
      </c>
      <c r="C23" s="47"/>
      <c r="D23" s="47"/>
      <c r="E23" s="47"/>
      <c r="F23" s="47"/>
      <c r="G23" s="47"/>
      <c r="H23" s="22"/>
      <c r="I23" s="22"/>
      <c r="J23" s="23"/>
      <c r="K23" s="24"/>
    </row>
    <row r="24" spans="1:11" x14ac:dyDescent="0.25">
      <c r="H24" s="5"/>
      <c r="I24" s="5"/>
      <c r="J24" s="6"/>
      <c r="K24" s="6"/>
    </row>
    <row r="25" spans="1:11" x14ac:dyDescent="0.25">
      <c r="G25" s="9" t="s">
        <v>12</v>
      </c>
      <c r="H25" s="9"/>
      <c r="I25" s="5"/>
      <c r="J25" s="10">
        <f>SUM(J6:K19)</f>
        <v>3895.907716250169</v>
      </c>
      <c r="K25" s="10"/>
    </row>
    <row r="26" spans="1:11" x14ac:dyDescent="0.25">
      <c r="H26" s="5"/>
      <c r="I26" s="5"/>
      <c r="J26" s="10"/>
      <c r="K26" s="10"/>
    </row>
    <row r="27" spans="1:11" x14ac:dyDescent="0.25">
      <c r="H27" s="5"/>
      <c r="I27" s="5"/>
      <c r="J27" s="10"/>
      <c r="K27" s="10"/>
    </row>
    <row r="28" spans="1:11" x14ac:dyDescent="0.25">
      <c r="C28" s="25" t="s">
        <v>14</v>
      </c>
      <c r="D28" s="25"/>
      <c r="E28" s="25"/>
      <c r="F28" s="25"/>
      <c r="G28" s="25"/>
      <c r="H28" s="25"/>
      <c r="I28" s="25"/>
      <c r="J28" s="10"/>
      <c r="K28" s="10"/>
    </row>
    <row r="29" spans="1:11" x14ac:dyDescent="0.25">
      <c r="E29" s="11" t="s">
        <v>15</v>
      </c>
      <c r="F29" s="9"/>
      <c r="G29" s="9"/>
      <c r="H29" s="5"/>
      <c r="I29" s="5"/>
      <c r="J29" s="10"/>
      <c r="K29" s="10"/>
    </row>
    <row r="30" spans="1:11" x14ac:dyDescent="0.25">
      <c r="H30" s="3"/>
      <c r="I30" s="4"/>
      <c r="J30" s="10"/>
      <c r="K30" s="10"/>
    </row>
  </sheetData>
  <sheetProtection algorithmName="SHA-512" hashValue="jVn5iHlpnAy9NliyHRHjjwvLUBq3696z5hpFzGNsmquUUxIgijQLLuBLishN9C02PRMfu+hYzxJZVHaAZeeK9A==" saltValue="IeG8/EJhDFBpDLt6LXVzHA==" spinCount="100000" sheet="1" objects="1" scenarios="1"/>
  <mergeCells count="33">
    <mergeCell ref="C28:I28"/>
    <mergeCell ref="E29:G29"/>
    <mergeCell ref="J16:K16"/>
    <mergeCell ref="J23:K23"/>
    <mergeCell ref="D1:G1"/>
    <mergeCell ref="D2:G2"/>
    <mergeCell ref="J30:K30"/>
    <mergeCell ref="J25:K25"/>
    <mergeCell ref="J26:K26"/>
    <mergeCell ref="J27:K27"/>
    <mergeCell ref="J28:K28"/>
    <mergeCell ref="J29:K29"/>
    <mergeCell ref="J13:K13"/>
    <mergeCell ref="J1:K1"/>
    <mergeCell ref="J2:K2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5:H25"/>
    <mergeCell ref="J21:K21"/>
    <mergeCell ref="J22:K22"/>
    <mergeCell ref="J14:K14"/>
    <mergeCell ref="J15:K15"/>
    <mergeCell ref="J17:K17"/>
    <mergeCell ref="J18:K18"/>
    <mergeCell ref="J19:K19"/>
    <mergeCell ref="J20:K20"/>
  </mergeCells>
  <hyperlinks>
    <hyperlink ref="E29" r:id="rId1" xr:uid="{F295D806-1474-450A-81D7-214CC222363A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QTH_Berechnung</vt:lpstr>
      <vt:lpstr>HomeE</vt:lpstr>
      <vt:lpstr>HomeN</vt:lpstr>
      <vt:lpstr>Radius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dj1dz, Waldemar Breiling</dc:creator>
  <cp:lastModifiedBy>Montajes Tecnicos Galicia S.L. MTG Seguridad</cp:lastModifiedBy>
  <dcterms:created xsi:type="dcterms:W3CDTF">2021-09-28T09:54:36Z</dcterms:created>
  <dcterms:modified xsi:type="dcterms:W3CDTF">2025-09-16T07:31:51Z</dcterms:modified>
</cp:coreProperties>
</file>